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overp\Dropbox\July 2026 Meeting\"/>
    </mc:Choice>
  </mc:AlternateContent>
  <xr:revisionPtr revIDLastSave="0" documentId="8_{B810D761-6AAD-4F5C-8ECD-C8173ECD80AB}" xr6:coauthVersionLast="47" xr6:coauthVersionMax="47" xr10:uidLastSave="{00000000-0000-0000-0000-000000000000}"/>
  <bookViews>
    <workbookView xWindow="-108" yWindow="-108" windowWidth="23256" windowHeight="12456" xr2:uid="{00000000-000D-0000-FFFF-FFFF00000000}"/>
  </bookViews>
  <sheets>
    <sheet name="NEW Version" sheetId="1" r:id="rId1"/>
  </sheets>
  <definedNames>
    <definedName name="_xlnm.Print_Area" localSheetId="0">'NEW Version'!$A$1:$N$65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1" l="1"/>
  <c r="M58" i="1" l="1"/>
  <c r="M59" i="1" s="1"/>
  <c r="D61" i="1" s="1"/>
  <c r="J62" i="1" l="1"/>
  <c r="D63" i="1"/>
</calcChain>
</file>

<file path=xl/sharedStrings.xml><?xml version="1.0" encoding="utf-8"?>
<sst xmlns="http://schemas.openxmlformats.org/spreadsheetml/2006/main" count="77" uniqueCount="69">
  <si>
    <t>PROJECT FEASIBILITY SUMMARY</t>
  </si>
  <si>
    <t>Local Highway Improvement (LHI) Initiative</t>
  </si>
  <si>
    <t>Applicant</t>
  </si>
  <si>
    <t>Status</t>
  </si>
  <si>
    <t>Application Reference No</t>
  </si>
  <si>
    <t>Version</t>
  </si>
  <si>
    <t>Assigned Highways Officer</t>
  </si>
  <si>
    <t xml:space="preserve">Approved by: </t>
  </si>
  <si>
    <t>Location of proposal</t>
  </si>
  <si>
    <t>Streetview Link</t>
  </si>
  <si>
    <t>Application received</t>
  </si>
  <si>
    <t>Original Application.
**Needs clarity. - IF A CHANGE THROUGH FEASIBILITY THEN THIS NEEDS TO BE HERE AS A INTRODUCTION PARAGRAPH.</t>
  </si>
  <si>
    <t>Feasibility Section</t>
  </si>
  <si>
    <t xml:space="preserve">Officers Introduction / Overview </t>
  </si>
  <si>
    <t>Highway Issue or Improvement -</t>
  </si>
  <si>
    <t>Key Considerations -</t>
  </si>
  <si>
    <t>Scheme concept proposed for LHI funding:</t>
  </si>
  <si>
    <t>Other options considered -</t>
  </si>
  <si>
    <t>Key project risks -</t>
  </si>
  <si>
    <t>CCC Road Safety Team comments: (if required)</t>
  </si>
  <si>
    <t>TECHNICAL APPRAISAL OF PROPOSED SOLUTION</t>
  </si>
  <si>
    <t>Does the application address a known problem, or safety issue?</t>
  </si>
  <si>
    <t>RAG</t>
  </si>
  <si>
    <t>g</t>
  </si>
  <si>
    <t>Could the suggested scheme increase safety for highway users?</t>
  </si>
  <si>
    <t>Could the scheme contribute positively to public health?</t>
  </si>
  <si>
    <t>Does the application have demonstrable local support?</t>
  </si>
  <si>
    <t>Could the scheme potentially lead to any localised environmental improvements?</t>
  </si>
  <si>
    <t>Value for Money - (Effectiveness)</t>
  </si>
  <si>
    <t>Deliverability (Risks to Delivery, see 'Key project risks' section above for further information)</t>
  </si>
  <si>
    <t>ESTIMATED CONSTRUCTION &amp; OTHER COSTS</t>
  </si>
  <si>
    <t>Item</t>
  </si>
  <si>
    <t>Estimated Cost</t>
  </si>
  <si>
    <t>CCC Officer and Staff cost</t>
  </si>
  <si>
    <t>Construction cost (Inc. Traffic Management)</t>
  </si>
  <si>
    <r>
      <t xml:space="preserve">TTRO </t>
    </r>
    <r>
      <rPr>
        <i/>
        <sz val="11"/>
        <color theme="1"/>
        <rFont val="Calibri"/>
        <family val="2"/>
        <scheme val="minor"/>
      </rPr>
      <t>if required</t>
    </r>
  </si>
  <si>
    <r>
      <t>Safety Audit (Stages 1-3)</t>
    </r>
    <r>
      <rPr>
        <i/>
        <sz val="11"/>
        <color theme="1"/>
        <rFont val="Calibri"/>
        <family val="2"/>
        <scheme val="minor"/>
      </rPr>
      <t>if required</t>
    </r>
  </si>
  <si>
    <r>
      <t xml:space="preserve">Legal Traffic Regulation Order </t>
    </r>
    <r>
      <rPr>
        <sz val="11"/>
        <color theme="1"/>
        <rFont val="Calibri"/>
        <family val="2"/>
        <scheme val="minor"/>
      </rPr>
      <t>(includes 2no. newspaper adverts)</t>
    </r>
  </si>
  <si>
    <t>Sub-Total</t>
  </si>
  <si>
    <t>23% Risk Contingency</t>
  </si>
  <si>
    <t>GRAND TOTAL</t>
  </si>
  <si>
    <t>Project Budget Required</t>
  </si>
  <si>
    <t>Applicant contribution:</t>
  </si>
  <si>
    <t>£</t>
  </si>
  <si>
    <t>%</t>
  </si>
  <si>
    <t>CCC contribution:</t>
  </si>
  <si>
    <t>Project duration:</t>
  </si>
  <si>
    <t>Nicki Mason</t>
  </si>
  <si>
    <t>a</t>
  </si>
  <si>
    <t>Over Parish Council</t>
  </si>
  <si>
    <t>Long Furlong, Over</t>
  </si>
  <si>
    <t>Long Furlong</t>
  </si>
  <si>
    <t>Over Parish Council is applying for the installation of a zebra crossing outside Over Primary School on Long Furlong. This location is a critical pedestrian route used daily by primary and secondary school children, parents, and residents accessing the nearby bus stop.
The proposed crossing aims to address significant safety concerns and improve accessibility for vulnerable users, including elderly residents and those with mobility or sensory impairments. The scheme supports Cambridgeshire County Council’s objectives for safer routes to school, encouraging sustainable transport, and improving public health outcomes.</t>
  </si>
  <si>
    <t>There is currently no formal crossing point on this section of Long Furlong, despite high pedestrian demand, particularly during school peak times. Pedestrians are required to cross at informal locations, where visibility and driver compliance may be inconsistent.
This results in:
Increased risk of pedestrian/vehicle conflict
Difficulty for children travelling independently to school
Accessibility challenges for vulnerable users
Safety concerns for bus users crossing the road</t>
  </si>
  <si>
    <t xml:space="preserve">Proximity to Over Primary School and pupil movement patterns
Traffic speed and volume on Long Furlong
Visibility for both pedestrians and approaching vehicles
Existing pedestrian desire lines and crossing behaviour
Access to the nearby bus stop
</t>
  </si>
  <si>
    <t>Installation of a zebra crossing on Long Furlong outside Over Primary School, including:
Belisha beacons
Road markings and high-friction surfacing
Tactile paving for accessibility compliance
Associated signage and illumination (if required)</t>
  </si>
  <si>
    <t>Informal crossing points – considered insufficient due to lack of priority for pedestrians
Pedestrian refuge island – may not provide adequate safety given crossing demand and road width
Traffic calming alone – would not provide a dedicated safe crossing facility</t>
  </si>
  <si>
    <t>Budget constraints or cost inflation affecting deliverability
Construction timing constraints (e.g. school term impacts)
Visibility or design limitations identified during detailed design phase
Utility conflicts requiring adjustments</t>
  </si>
  <si>
    <t>The proposal addresses a clear and well-defined pedestrian safety issue at a location with high footfall, particularly during school peak periods. There is currently no formal crossing facility, despite regular use by children, families, and other vulnerable users. Informal crossing behaviour indicates an established desire line, confirming the presence of an existing safety concern.</t>
  </si>
  <si>
    <t>A zebra crossing would provide a designated, priority-controlled crossing point, improving driver awareness and compliance. This is expected to reduce pedestrian/vehicle conflict and enhance safety for all users, particularly schoolchildren and those crossing to access the nearby bus stop.</t>
  </si>
  <si>
    <t>The scheme encourages active travel by making walking routes safer and more attractive, particularly for school journeys. Improved accessibility also benefits older residents and those with mobility or sensory impairments, supporting wider public health and wellbeing objectives.</t>
  </si>
  <si>
    <t>The application is submitted by Over Parish Council, indicating local governance support. However, further evidence such as consultation feedback, petitions, or school endorsement would strengthen the case and provide clearer demonstration of broader community backing.</t>
  </si>
  <si>
    <t>By supporting walking and reducing reliance on short car trips for school access, the scheme has the potential to contribute to reduced local congestion and emissions during peak times, resulting in minor but positive environmental benefits.</t>
  </si>
  <si>
    <t>While the scheme is relatively straightforward, there are potential risks relating to detailed design requirements, visibility constraints, and statutory processes such as Traffic Regulation Orders. These risks are considered manageable but may impact programme timelines. The funding is also a risk for delivery especially as it is significantly over budget.</t>
  </si>
  <si>
    <t>The applicant will need to increase contribution where possible, or other funding sources sought</t>
  </si>
  <si>
    <r>
      <t>18 months (</t>
    </r>
    <r>
      <rPr>
        <sz val="9"/>
        <color rgb="FF000000"/>
        <rFont val="Calibri"/>
        <family val="2"/>
        <scheme val="minor"/>
      </rPr>
      <t>commencing 2nd November 2026</t>
    </r>
    <r>
      <rPr>
        <sz val="11"/>
        <color rgb="FF000000"/>
        <rFont val="Calibri"/>
        <family val="2"/>
        <scheme val="minor"/>
      </rPr>
      <t>)</t>
    </r>
  </si>
  <si>
    <t xml:space="preserve">The cost of a zebra crossing is significantly more than the contribution from the parish and the maximum contribution from the LHI fund.  Additional funding would be required to enable delivery of this scheme.  It could be justified due to the high level of daily pedestrian use and its direct safety benefits. The scheme provides a targeted intervention at a known desire line, maximising impact for the investment.
Also the footway on the oposite side from the school should be extended depending on the exact location of the zebra crossing.  This has not been factored into pricing as unsure of the length required and already over budget for funding currently available. </t>
  </si>
  <si>
    <t xml:space="preserve">Current keep clear markings would need to be removed as they would conflict with Zebra markings.  Could also look at some parking restrictions along during school drop off and pick up times to assist with visibility during peak times crossing in use.  </t>
  </si>
  <si>
    <t>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</si>
</sst>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quot;£&quot;#,##0"/>
  </numFmts>
  <fonts count="12" x14ac:knownFonts="1">
    <font>
      <sz val="11"/>
      <color theme="1"/>
      <name val="Calibri"/>
      <family val="2"/>
      <scheme val="minor"/>
    </font>
    <font>
      <b/>
      <sz val="11"/>
      <color theme="1"/>
      <name val="Calibri"/>
      <family val="2"/>
      <scheme val="minor"/>
    </font>
    <font>
      <b/>
      <u/>
      <sz val="16"/>
      <color theme="1"/>
      <name val="Calibri"/>
      <family val="2"/>
      <scheme val="minor"/>
    </font>
    <font>
      <sz val="11"/>
      <name val="Calibri"/>
      <family val="2"/>
      <scheme val="minor"/>
    </font>
    <font>
      <b/>
      <sz val="11"/>
      <name val="Calibri"/>
      <family val="2"/>
      <scheme val="minor"/>
    </font>
    <font>
      <u/>
      <sz val="11"/>
      <color theme="10"/>
      <name val="Calibri"/>
      <family val="2"/>
      <scheme val="minor"/>
    </font>
    <font>
      <sz val="11"/>
      <color theme="1"/>
      <name val="Calibri"/>
      <family val="2"/>
      <scheme val="minor"/>
    </font>
    <font>
      <b/>
      <u/>
      <sz val="11"/>
      <color theme="1"/>
      <name val="Calibri"/>
      <family val="2"/>
      <scheme val="minor"/>
    </font>
    <font>
      <sz val="11"/>
      <color rgb="FF000000"/>
      <name val="Calibri"/>
      <family val="2"/>
      <scheme val="minor"/>
    </font>
    <font>
      <sz val="9"/>
      <color rgb="FF000000"/>
      <name val="Calibri"/>
      <family val="2"/>
      <scheme val="minor"/>
    </font>
    <font>
      <i/>
      <sz val="11"/>
      <color theme="1"/>
      <name val="Calibri"/>
      <family val="2"/>
      <scheme val="minor"/>
    </font>
    <font>
      <sz val="11"/>
      <color rgb="FF000000"/>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2"/>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160">
    <xf numFmtId="0" fontId="0" fillId="0" borderId="0" xfId="0"/>
    <xf numFmtId="0" fontId="2" fillId="0" borderId="0" xfId="0" applyFont="1"/>
    <xf numFmtId="0" fontId="1" fillId="0" borderId="0" xfId="0" applyFont="1"/>
    <xf numFmtId="0" fontId="3" fillId="0" borderId="0" xfId="0" applyFont="1"/>
    <xf numFmtId="0" fontId="3" fillId="0" borderId="0" xfId="0" applyFont="1" applyAlignment="1">
      <alignment vertical="center"/>
    </xf>
    <xf numFmtId="0" fontId="3" fillId="2" borderId="6" xfId="0" applyFont="1" applyFill="1" applyBorder="1" applyAlignment="1">
      <alignment horizontal="center" vertical="center"/>
    </xf>
    <xf numFmtId="0" fontId="0" fillId="0" borderId="0" xfId="0" applyAlignment="1">
      <alignment horizontal="left" vertical="top" wrapText="1" indent="1"/>
    </xf>
    <xf numFmtId="0" fontId="0" fillId="0" borderId="0" xfId="0" applyAlignment="1">
      <alignment horizontal="center" vertical="top"/>
    </xf>
    <xf numFmtId="0" fontId="0" fillId="0" borderId="0" xfId="0" applyAlignment="1">
      <alignment horizontal="center"/>
    </xf>
    <xf numFmtId="165" fontId="0" fillId="0" borderId="0" xfId="0" applyNumberFormat="1" applyAlignment="1">
      <alignment vertical="center"/>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0" fontId="1" fillId="0" borderId="32" xfId="0" applyFont="1" applyBorder="1" applyAlignment="1">
      <alignment horizontal="right" indent="1"/>
    </xf>
    <xf numFmtId="0" fontId="4" fillId="2" borderId="24" xfId="0" applyFont="1" applyFill="1" applyBorder="1" applyAlignment="1">
      <alignment horizontal="left" vertical="center" indent="1"/>
    </xf>
    <xf numFmtId="164" fontId="3" fillId="0" borderId="44" xfId="0" applyNumberFormat="1" applyFont="1" applyBorder="1" applyAlignment="1">
      <alignment horizontal="left" vertical="center"/>
    </xf>
    <xf numFmtId="0" fontId="3" fillId="0" borderId="33" xfId="0" applyFont="1" applyBorder="1" applyAlignment="1">
      <alignment horizontal="left" vertical="center"/>
    </xf>
    <xf numFmtId="0" fontId="4" fillId="2" borderId="33" xfId="0" applyFont="1" applyFill="1" applyBorder="1" applyAlignment="1">
      <alignment horizontal="left" vertical="center" indent="1"/>
    </xf>
    <xf numFmtId="0" fontId="4" fillId="2" borderId="44" xfId="0" applyFont="1" applyFill="1" applyBorder="1" applyAlignment="1">
      <alignment horizontal="left" vertical="center" indent="1"/>
    </xf>
    <xf numFmtId="0" fontId="3" fillId="2" borderId="12" xfId="0" applyFont="1" applyFill="1" applyBorder="1" applyAlignment="1">
      <alignment horizontal="center" vertical="center"/>
    </xf>
    <xf numFmtId="0" fontId="4" fillId="2" borderId="33" xfId="0" applyFont="1" applyFill="1" applyBorder="1" applyAlignment="1">
      <alignment vertical="center"/>
    </xf>
    <xf numFmtId="0" fontId="3" fillId="3" borderId="16" xfId="0" applyFont="1" applyFill="1" applyBorder="1" applyAlignment="1">
      <alignment horizontal="left"/>
    </xf>
    <xf numFmtId="0" fontId="3" fillId="8" borderId="33" xfId="0" applyFont="1" applyFill="1" applyBorder="1" applyAlignment="1">
      <alignment horizontal="left" vertical="center"/>
    </xf>
    <xf numFmtId="0" fontId="4" fillId="3" borderId="30" xfId="0" applyFont="1" applyFill="1" applyBorder="1" applyAlignment="1">
      <alignment horizontal="center" vertical="top"/>
    </xf>
    <xf numFmtId="0" fontId="4" fillId="3" borderId="29" xfId="0" applyFont="1" applyFill="1" applyBorder="1" applyAlignment="1">
      <alignment horizontal="center" vertical="top"/>
    </xf>
    <xf numFmtId="0" fontId="4" fillId="3" borderId="31" xfId="0" applyFont="1" applyFill="1" applyBorder="1" applyAlignment="1">
      <alignment horizontal="center" vertical="top"/>
    </xf>
    <xf numFmtId="0" fontId="5" fillId="0" borderId="0" xfId="1"/>
    <xf numFmtId="0" fontId="3" fillId="0" borderId="30" xfId="0" applyFont="1" applyBorder="1" applyAlignment="1">
      <alignment horizontal="left" vertical="top" wrapText="1"/>
    </xf>
    <xf numFmtId="0" fontId="3" fillId="0" borderId="29" xfId="0" applyFont="1" applyBorder="1" applyAlignment="1">
      <alignment horizontal="left" vertical="top" wrapText="1"/>
    </xf>
    <xf numFmtId="0" fontId="3" fillId="0" borderId="31"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4" fillId="2" borderId="26" xfId="0" applyFont="1" applyFill="1" applyBorder="1" applyAlignment="1">
      <alignment horizontal="center" vertical="top" wrapText="1"/>
    </xf>
    <xf numFmtId="0" fontId="4" fillId="2" borderId="27" xfId="0" applyFont="1" applyFill="1" applyBorder="1" applyAlignment="1">
      <alignment horizontal="center" vertical="top" wrapText="1"/>
    </xf>
    <xf numFmtId="0" fontId="4" fillId="2" borderId="28" xfId="0" applyFont="1" applyFill="1" applyBorder="1" applyAlignment="1">
      <alignment horizontal="center" vertical="top" wrapText="1"/>
    </xf>
    <xf numFmtId="0" fontId="4" fillId="2" borderId="47" xfId="0" applyFont="1" applyFill="1" applyBorder="1" applyAlignment="1">
      <alignment horizontal="left" vertical="center" indent="1"/>
    </xf>
    <xf numFmtId="0" fontId="4" fillId="2" borderId="48" xfId="0" applyFont="1" applyFill="1" applyBorder="1" applyAlignment="1">
      <alignment horizontal="left" vertical="center" indent="1"/>
    </xf>
    <xf numFmtId="0" fontId="4" fillId="2" borderId="49"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5" xfId="0" applyFont="1" applyFill="1" applyBorder="1" applyAlignment="1">
      <alignment horizontal="left" vertical="center" indent="1"/>
    </xf>
    <xf numFmtId="0" fontId="3" fillId="4" borderId="4" xfId="0" applyFont="1" applyFill="1" applyBorder="1" applyAlignment="1">
      <alignment horizontal="left" vertical="top" wrapText="1" indent="1"/>
    </xf>
    <xf numFmtId="0" fontId="3" fillId="4" borderId="5" xfId="0" applyFont="1" applyFill="1" applyBorder="1" applyAlignment="1">
      <alignment horizontal="left" vertical="top" wrapText="1" indent="1"/>
    </xf>
    <xf numFmtId="0" fontId="3" fillId="0" borderId="6" xfId="0" applyFont="1" applyBorder="1" applyAlignment="1">
      <alignment horizontal="center" vertical="top"/>
    </xf>
    <xf numFmtId="0" fontId="3" fillId="4" borderId="50" xfId="0" applyFont="1" applyFill="1" applyBorder="1" applyAlignment="1">
      <alignment horizontal="left" vertical="top" wrapText="1" indent="1"/>
    </xf>
    <xf numFmtId="0" fontId="3" fillId="4" borderId="51" xfId="0" applyFont="1" applyFill="1" applyBorder="1" applyAlignment="1">
      <alignment horizontal="left" vertical="top" wrapText="1" indent="1"/>
    </xf>
    <xf numFmtId="0" fontId="3" fillId="4" borderId="13" xfId="0" applyFont="1" applyFill="1" applyBorder="1" applyAlignment="1">
      <alignment horizontal="left" vertical="top" wrapText="1" indent="1"/>
    </xf>
    <xf numFmtId="0" fontId="3" fillId="4" borderId="52" xfId="0" applyFont="1" applyFill="1" applyBorder="1" applyAlignment="1">
      <alignment horizontal="left" vertical="top" wrapText="1" indent="1"/>
    </xf>
    <xf numFmtId="0" fontId="3" fillId="4" borderId="53" xfId="0" applyFont="1" applyFill="1" applyBorder="1" applyAlignment="1">
      <alignment horizontal="left" vertical="top" wrapText="1" indent="1"/>
    </xf>
    <xf numFmtId="0" fontId="3" fillId="4" borderId="54" xfId="0" applyFont="1" applyFill="1" applyBorder="1" applyAlignment="1">
      <alignment horizontal="left" vertical="top" wrapText="1" indent="1"/>
    </xf>
    <xf numFmtId="0" fontId="3" fillId="0" borderId="14" xfId="0" applyFont="1" applyBorder="1" applyAlignment="1">
      <alignment horizontal="center" vertical="top"/>
    </xf>
    <xf numFmtId="0" fontId="3" fillId="0" borderId="12" xfId="0" applyFont="1" applyBorder="1" applyAlignment="1">
      <alignment horizontal="center" vertical="top"/>
    </xf>
    <xf numFmtId="0" fontId="3" fillId="7" borderId="14" xfId="0" applyFont="1" applyFill="1" applyBorder="1" applyAlignment="1">
      <alignment horizontal="center" vertical="top"/>
    </xf>
    <xf numFmtId="0" fontId="3" fillId="7" borderId="12" xfId="0" applyFont="1" applyFill="1" applyBorder="1" applyAlignment="1">
      <alignment horizontal="center" vertical="top"/>
    </xf>
    <xf numFmtId="0" fontId="8" fillId="4" borderId="26" xfId="0"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44" fontId="1" fillId="0" borderId="8" xfId="2" applyFont="1" applyBorder="1" applyAlignment="1">
      <alignment horizontal="center"/>
    </xf>
    <xf numFmtId="44" fontId="1" fillId="0" borderId="9" xfId="2" applyFont="1" applyBorder="1" applyAlignment="1">
      <alignment horizont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44" fontId="7" fillId="3" borderId="19" xfId="2" applyFont="1" applyFill="1" applyBorder="1" applyAlignment="1">
      <alignment horizontal="center" vertical="center"/>
    </xf>
    <xf numFmtId="44" fontId="7" fillId="3" borderId="20" xfId="2" applyFont="1" applyFill="1" applyBorder="1" applyAlignment="1">
      <alignment horizontal="center"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4" fillId="2" borderId="21" xfId="0" applyFont="1" applyFill="1" applyBorder="1" applyAlignment="1">
      <alignment horizontal="left" vertical="center" indent="1"/>
    </xf>
    <xf numFmtId="0" fontId="4" fillId="2" borderId="22" xfId="0" applyFont="1" applyFill="1" applyBorder="1" applyAlignment="1">
      <alignment horizontal="left" vertical="center" indent="1"/>
    </xf>
    <xf numFmtId="44" fontId="1" fillId="0" borderId="26" xfId="2" applyFont="1" applyBorder="1" applyAlignment="1">
      <alignment horizontal="center" vertical="center" wrapText="1"/>
    </xf>
    <xf numFmtId="44" fontId="1" fillId="0" borderId="27" xfId="2" applyFont="1" applyBorder="1" applyAlignment="1">
      <alignment horizontal="center" vertical="center" wrapText="1"/>
    </xf>
    <xf numFmtId="44" fontId="1" fillId="0" borderId="28" xfId="2" applyFont="1" applyBorder="1" applyAlignment="1">
      <alignment horizontal="center" vertical="center" wrapText="1"/>
    </xf>
    <xf numFmtId="44" fontId="0" fillId="7" borderId="25" xfId="2" applyFont="1" applyFill="1" applyBorder="1" applyAlignment="1">
      <alignment horizontal="left" vertical="center"/>
    </xf>
    <xf numFmtId="44" fontId="0" fillId="7" borderId="0" xfId="2" applyFont="1" applyFill="1" applyBorder="1" applyAlignment="1">
      <alignment horizontal="left" vertical="center"/>
    </xf>
    <xf numFmtId="44" fontId="0" fillId="7" borderId="23" xfId="2" applyFont="1" applyFill="1" applyBorder="1" applyAlignment="1">
      <alignment horizontal="left" vertical="center"/>
    </xf>
    <xf numFmtId="10" fontId="1" fillId="4" borderId="30" xfId="0" applyNumberFormat="1" applyFont="1" applyFill="1" applyBorder="1" applyAlignment="1">
      <alignment horizontal="right" vertical="center"/>
    </xf>
    <xf numFmtId="10" fontId="1" fillId="4" borderId="29" xfId="0" applyNumberFormat="1" applyFont="1" applyFill="1" applyBorder="1" applyAlignment="1">
      <alignment horizontal="right" vertical="center"/>
    </xf>
    <xf numFmtId="10" fontId="1" fillId="4" borderId="31" xfId="0" applyNumberFormat="1" applyFont="1" applyFill="1" applyBorder="1" applyAlignment="1">
      <alignment horizontal="right" vertical="center"/>
    </xf>
    <xf numFmtId="44" fontId="1" fillId="6" borderId="26" xfId="2" applyFont="1" applyFill="1" applyBorder="1" applyAlignment="1">
      <alignment horizontal="center" vertical="center" wrapText="1"/>
    </xf>
    <xf numFmtId="44" fontId="1" fillId="6" borderId="27" xfId="2" applyFont="1" applyFill="1" applyBorder="1" applyAlignment="1">
      <alignment horizontal="center" vertical="center" wrapText="1"/>
    </xf>
    <xf numFmtId="44" fontId="1" fillId="6" borderId="28" xfId="2"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4" fontId="0" fillId="0" borderId="5" xfId="2" applyFont="1" applyBorder="1" applyAlignment="1">
      <alignment horizontal="center"/>
    </xf>
    <xf numFmtId="44" fontId="0" fillId="0" borderId="6" xfId="2" applyFont="1" applyBorder="1" applyAlignment="1">
      <alignment horizontal="center"/>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44" fontId="1" fillId="9" borderId="5" xfId="2" applyFont="1" applyFill="1" applyBorder="1" applyAlignment="1">
      <alignment horizontal="center"/>
    </xf>
    <xf numFmtId="44" fontId="1" fillId="9" borderId="6" xfId="2" applyFont="1" applyFill="1" applyBorder="1" applyAlignment="1">
      <alignment horizontal="center"/>
    </xf>
    <xf numFmtId="0" fontId="4" fillId="2" borderId="3"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0" fontId="4" fillId="2" borderId="9" xfId="0" applyFont="1" applyFill="1" applyBorder="1" applyAlignment="1">
      <alignment horizontal="left" vertical="center" inden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44" fontId="0" fillId="0" borderId="5" xfId="2" applyFont="1" applyFill="1" applyBorder="1" applyAlignment="1">
      <alignment horizontal="center" vertical="center"/>
    </xf>
    <xf numFmtId="44" fontId="0" fillId="0" borderId="6" xfId="2" applyFont="1" applyFill="1" applyBorder="1" applyAlignment="1">
      <alignment horizontal="center" vertical="center"/>
    </xf>
    <xf numFmtId="0" fontId="4" fillId="2" borderId="3" xfId="0" applyFont="1" applyFill="1" applyBorder="1" applyAlignment="1">
      <alignment horizontal="left" vertical="center" wrapText="1"/>
    </xf>
    <xf numFmtId="0" fontId="3" fillId="0" borderId="40" xfId="0" applyFont="1" applyBorder="1" applyAlignment="1">
      <alignment horizontal="left" vertical="top" wrapText="1"/>
    </xf>
    <xf numFmtId="0" fontId="3" fillId="0" borderId="17" xfId="0" applyFont="1" applyBorder="1" applyAlignment="1">
      <alignment horizontal="left" vertical="top" wrapText="1"/>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3" borderId="41" xfId="0" applyFont="1" applyFill="1" applyBorder="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3" borderId="15" xfId="0" applyFont="1" applyFill="1" applyBorder="1" applyAlignment="1">
      <alignment horizontal="left"/>
    </xf>
    <xf numFmtId="0" fontId="3" fillId="3" borderId="16" xfId="0" applyFont="1" applyFill="1" applyBorder="1" applyAlignment="1">
      <alignment horizontal="left"/>
    </xf>
    <xf numFmtId="0" fontId="3" fillId="3" borderId="41" xfId="0" applyFont="1" applyFill="1" applyBorder="1" applyAlignment="1">
      <alignment horizontal="left"/>
    </xf>
    <xf numFmtId="0" fontId="4" fillId="2" borderId="10" xfId="0" applyFont="1" applyFill="1" applyBorder="1" applyAlignment="1">
      <alignment horizontal="left" vertical="center" indent="1"/>
    </xf>
    <xf numFmtId="0" fontId="4" fillId="2" borderId="11" xfId="0" applyFont="1" applyFill="1" applyBorder="1" applyAlignment="1">
      <alignment horizontal="left" vertical="center" indent="1"/>
    </xf>
    <xf numFmtId="0" fontId="3" fillId="0" borderId="4" xfId="0" applyFont="1" applyBorder="1" applyAlignment="1">
      <alignment horizontal="left" vertical="top" wrapText="1" indent="1"/>
    </xf>
    <xf numFmtId="0" fontId="3" fillId="0" borderId="5" xfId="0" applyFont="1" applyBorder="1" applyAlignment="1">
      <alignment horizontal="left" vertical="top" wrapText="1" indent="1"/>
    </xf>
    <xf numFmtId="0" fontId="3" fillId="5" borderId="6" xfId="0" applyFont="1" applyFill="1" applyBorder="1" applyAlignment="1">
      <alignment horizontal="center" vertical="top"/>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3" fillId="0" borderId="26" xfId="1" applyFont="1" applyFill="1" applyBorder="1" applyAlignment="1">
      <alignment horizontal="left" vertical="top" wrapText="1"/>
    </xf>
    <xf numFmtId="0" fontId="3" fillId="0" borderId="27" xfId="1" applyFont="1" applyFill="1" applyBorder="1" applyAlignment="1">
      <alignment horizontal="left" vertical="top" wrapText="1"/>
    </xf>
    <xf numFmtId="0" fontId="3" fillId="0" borderId="28" xfId="1" applyFont="1" applyFill="1" applyBorder="1" applyAlignment="1">
      <alignment horizontal="left" vertical="top" wrapText="1"/>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0" fontId="3" fillId="0" borderId="45" xfId="0" applyFont="1" applyBorder="1" applyAlignment="1">
      <alignment horizontal="left" vertical="center"/>
    </xf>
    <xf numFmtId="0" fontId="3" fillId="0" borderId="35" xfId="0" applyFont="1" applyBorder="1" applyAlignment="1">
      <alignment horizontal="left" vertical="center"/>
    </xf>
    <xf numFmtId="0" fontId="3" fillId="0" borderId="42" xfId="0" applyFont="1" applyBorder="1" applyAlignment="1">
      <alignment horizontal="left" vertical="center"/>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43" xfId="0" applyFont="1" applyBorder="1" applyAlignment="1">
      <alignment horizontal="left" vertical="center"/>
    </xf>
    <xf numFmtId="0" fontId="3" fillId="0" borderId="46"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5" fillId="0" borderId="45" xfId="1" applyFill="1" applyBorder="1" applyAlignment="1">
      <alignment horizontal="left" vertical="center" wrapText="1"/>
    </xf>
    <xf numFmtId="0" fontId="5" fillId="0" borderId="35" xfId="1" applyFill="1" applyBorder="1" applyAlignment="1">
      <alignment horizontal="left" vertical="center" wrapText="1"/>
    </xf>
    <xf numFmtId="0" fontId="5" fillId="0" borderId="36" xfId="1" applyFill="1" applyBorder="1" applyAlignment="1">
      <alignment horizontal="left" vertical="center" wrapText="1"/>
    </xf>
    <xf numFmtId="0" fontId="11"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3" borderId="30" xfId="0" applyFont="1" applyFill="1" applyBorder="1" applyAlignment="1">
      <alignment horizontal="left" vertical="top"/>
    </xf>
    <xf numFmtId="0" fontId="4" fillId="3" borderId="29" xfId="0" applyFont="1" applyFill="1" applyBorder="1" applyAlignment="1">
      <alignment horizontal="left" vertical="top"/>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5" fillId="0" borderId="26" xfId="1" applyFill="1" applyBorder="1" applyAlignment="1">
      <alignment horizontal="center" vertical="center" wrapText="1"/>
    </xf>
    <xf numFmtId="0" fontId="5" fillId="0" borderId="27" xfId="1" applyFill="1" applyBorder="1" applyAlignment="1">
      <alignment horizontal="center" vertical="center" wrapText="1"/>
    </xf>
    <xf numFmtId="0" fontId="5" fillId="0" borderId="28" xfId="1" applyFill="1" applyBorder="1" applyAlignment="1">
      <alignment horizontal="center" vertical="center" wrapText="1"/>
    </xf>
  </cellXfs>
  <cellStyles count="3">
    <cellStyle name="Currency" xfId="2" builtinId="4"/>
    <cellStyle name="Hyperlink" xfId="1" builtinId="8"/>
    <cellStyle name="Normal" xfId="0" builtinId="0"/>
  </cellStyles>
  <dxfs count="8">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465667</xdr:colOff>
      <xdr:row>0</xdr:row>
      <xdr:rowOff>9525</xdr:rowOff>
    </xdr:from>
    <xdr:to>
      <xdr:col>14</xdr:col>
      <xdr:colOff>0</xdr:colOff>
      <xdr:row>2</xdr:row>
      <xdr:rowOff>135019</xdr:rowOff>
    </xdr:to>
    <xdr:pic>
      <xdr:nvPicPr>
        <xdr:cNvPr id="3" name="Picture 2" descr="High_Res_CCC_Logo_v7_col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0278" y="9525"/>
          <a:ext cx="2013655" cy="57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gle.com/maps/place/Long+Furlong,+Over,+Cambridge/@52.3140666,0.0163623,17.75z/data=!4m6!3m5!1s0x47d8759c1e77ea5f:0xd0b2913982793376!8m2!3d52.314557!4d0.0180413!16s%2Fg%2F1tdl5c_1?entry=ttu&amp;g_ep=EgoyMDI2MDUxMC4wIKXMDSoASAFQAw%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
  <sheetViews>
    <sheetView tabSelected="1" zoomScale="110" zoomScaleNormal="110" workbookViewId="0">
      <selection activeCell="P67" sqref="P67"/>
    </sheetView>
  </sheetViews>
  <sheetFormatPr defaultRowHeight="14.4" x14ac:dyDescent="0.3"/>
  <cols>
    <col min="3" max="3" width="11.21875" customWidth="1"/>
    <col min="4" max="9" width="6.77734375" customWidth="1"/>
    <col min="10" max="10" width="6.5546875" customWidth="1"/>
    <col min="11" max="12" width="6.77734375" customWidth="1"/>
    <col min="13" max="13" width="13.21875" bestFit="1" customWidth="1"/>
  </cols>
  <sheetData>
    <row r="1" spans="1:16" ht="21" x14ac:dyDescent="0.4">
      <c r="A1" s="1" t="s">
        <v>0</v>
      </c>
    </row>
    <row r="2" spans="1:16" x14ac:dyDescent="0.3">
      <c r="A2" s="2" t="s">
        <v>1</v>
      </c>
    </row>
    <row r="3" spans="1:16" ht="15" thickBot="1" x14ac:dyDescent="0.35">
      <c r="A3" s="3"/>
      <c r="B3" s="3"/>
      <c r="C3" s="3"/>
      <c r="D3" s="4"/>
      <c r="E3" s="4"/>
      <c r="F3" s="4"/>
      <c r="G3" s="4"/>
      <c r="H3" s="4"/>
      <c r="I3" s="4"/>
      <c r="J3" s="4"/>
      <c r="K3" s="4"/>
      <c r="L3" s="3"/>
    </row>
    <row r="4" spans="1:16" ht="18" customHeight="1" thickBot="1" x14ac:dyDescent="0.35">
      <c r="A4" s="131" t="s">
        <v>2</v>
      </c>
      <c r="B4" s="132"/>
      <c r="C4" s="133"/>
      <c r="D4" s="134" t="s">
        <v>49</v>
      </c>
      <c r="E4" s="135"/>
      <c r="F4" s="135"/>
      <c r="G4" s="135"/>
      <c r="H4" s="135"/>
      <c r="I4" s="135"/>
      <c r="J4" s="135"/>
      <c r="K4" s="135"/>
      <c r="L4" s="136"/>
      <c r="M4" s="16" t="s">
        <v>3</v>
      </c>
      <c r="N4" s="21"/>
    </row>
    <row r="5" spans="1:16" ht="33" customHeight="1" thickBot="1" x14ac:dyDescent="0.35">
      <c r="A5" s="137" t="s">
        <v>4</v>
      </c>
      <c r="B5" s="138"/>
      <c r="C5" s="139"/>
      <c r="D5" s="140">
        <v>73</v>
      </c>
      <c r="E5" s="141"/>
      <c r="F5" s="141"/>
      <c r="G5" s="141"/>
      <c r="H5" s="141"/>
      <c r="I5" s="141"/>
      <c r="J5" s="141"/>
      <c r="K5" s="141"/>
      <c r="L5" s="142"/>
      <c r="M5" s="17" t="s">
        <v>5</v>
      </c>
      <c r="N5" s="14">
        <v>1</v>
      </c>
    </row>
    <row r="6" spans="1:16" ht="25.5" customHeight="1" thickBot="1" x14ac:dyDescent="0.35">
      <c r="A6" s="131" t="s">
        <v>6</v>
      </c>
      <c r="B6" s="132"/>
      <c r="C6" s="133"/>
      <c r="D6" s="134" t="s">
        <v>47</v>
      </c>
      <c r="E6" s="135"/>
      <c r="F6" s="135"/>
      <c r="G6" s="135"/>
      <c r="H6" s="135"/>
      <c r="I6" s="135"/>
      <c r="J6" s="135"/>
      <c r="K6" s="135"/>
      <c r="L6" s="136"/>
      <c r="M6" s="19" t="s">
        <v>7</v>
      </c>
      <c r="N6" s="15" t="s">
        <v>68</v>
      </c>
    </row>
    <row r="7" spans="1:16" ht="27.75" customHeight="1" thickBot="1" x14ac:dyDescent="0.35">
      <c r="A7" s="137" t="s">
        <v>8</v>
      </c>
      <c r="B7" s="138"/>
      <c r="C7" s="139"/>
      <c r="D7" s="143" t="s">
        <v>50</v>
      </c>
      <c r="E7" s="144"/>
      <c r="F7" s="144"/>
      <c r="G7" s="144"/>
      <c r="H7" s="144"/>
      <c r="I7" s="144"/>
      <c r="J7" s="144"/>
      <c r="K7" s="144"/>
      <c r="L7" s="144"/>
      <c r="M7" s="144"/>
      <c r="N7" s="145"/>
    </row>
    <row r="8" spans="1:16" ht="51" customHeight="1" thickBot="1" x14ac:dyDescent="0.35">
      <c r="A8" s="131" t="s">
        <v>9</v>
      </c>
      <c r="B8" s="132"/>
      <c r="C8" s="133"/>
      <c r="D8" s="146" t="s">
        <v>51</v>
      </c>
      <c r="E8" s="147"/>
      <c r="F8" s="147"/>
      <c r="G8" s="147"/>
      <c r="H8" s="147"/>
      <c r="I8" s="147"/>
      <c r="J8" s="147"/>
      <c r="K8" s="147"/>
      <c r="L8" s="147"/>
      <c r="M8" s="147"/>
      <c r="N8" s="148"/>
      <c r="O8" s="25"/>
      <c r="P8" s="25"/>
    </row>
    <row r="9" spans="1:16" ht="409.5" customHeight="1" thickBot="1" x14ac:dyDescent="0.35">
      <c r="A9" s="154" t="s">
        <v>10</v>
      </c>
      <c r="B9" s="155"/>
      <c r="C9" s="156"/>
      <c r="D9" s="157" t="s">
        <v>11</v>
      </c>
      <c r="E9" s="158"/>
      <c r="F9" s="158"/>
      <c r="G9" s="158"/>
      <c r="H9" s="158"/>
      <c r="I9" s="158"/>
      <c r="J9" s="158"/>
      <c r="K9" s="158"/>
      <c r="L9" s="158"/>
      <c r="M9" s="158"/>
      <c r="N9" s="159"/>
    </row>
    <row r="10" spans="1:16" ht="72" customHeight="1" x14ac:dyDescent="0.3">
      <c r="A10" s="154" t="s">
        <v>12</v>
      </c>
      <c r="B10" s="155"/>
      <c r="C10" s="155"/>
      <c r="D10" s="155"/>
      <c r="E10" s="155"/>
      <c r="F10" s="155"/>
      <c r="G10" s="155"/>
      <c r="H10" s="155"/>
      <c r="I10" s="155"/>
      <c r="J10" s="155"/>
      <c r="K10" s="155"/>
      <c r="L10" s="155"/>
      <c r="M10" s="155"/>
      <c r="N10" s="155"/>
    </row>
    <row r="11" spans="1:16" ht="150" customHeight="1" x14ac:dyDescent="0.3">
      <c r="A11" s="125" t="s">
        <v>13</v>
      </c>
      <c r="B11" s="126"/>
      <c r="C11" s="127"/>
      <c r="D11" s="128" t="s">
        <v>52</v>
      </c>
      <c r="E11" s="129"/>
      <c r="F11" s="129"/>
      <c r="G11" s="129"/>
      <c r="H11" s="129"/>
      <c r="I11" s="129"/>
      <c r="J11" s="129"/>
      <c r="K11" s="129"/>
      <c r="L11" s="129"/>
      <c r="M11" s="129"/>
      <c r="N11" s="130"/>
    </row>
    <row r="12" spans="1:16" ht="15" thickBot="1" x14ac:dyDescent="0.35">
      <c r="A12" s="131" t="s">
        <v>14</v>
      </c>
      <c r="B12" s="132"/>
      <c r="C12" s="133"/>
      <c r="D12" s="149" t="s">
        <v>53</v>
      </c>
      <c r="E12" s="150"/>
      <c r="F12" s="150"/>
      <c r="G12" s="150"/>
      <c r="H12" s="150"/>
      <c r="I12" s="150"/>
      <c r="J12" s="150"/>
      <c r="K12" s="150"/>
      <c r="L12" s="150"/>
      <c r="M12" s="150"/>
      <c r="N12" s="151"/>
    </row>
    <row r="13" spans="1:16" ht="129.75" customHeight="1" thickBot="1" x14ac:dyDescent="0.35">
      <c r="A13" s="152"/>
      <c r="B13" s="153"/>
      <c r="C13" s="153"/>
      <c r="D13" s="38"/>
      <c r="E13" s="39"/>
      <c r="F13" s="39"/>
      <c r="G13" s="39"/>
      <c r="H13" s="39"/>
      <c r="I13" s="39"/>
      <c r="J13" s="39"/>
      <c r="K13" s="39"/>
      <c r="L13" s="39"/>
      <c r="M13" s="39"/>
      <c r="N13" s="40"/>
    </row>
    <row r="14" spans="1:16" ht="13.5" customHeight="1" x14ac:dyDescent="0.3">
      <c r="A14" s="32" t="s">
        <v>15</v>
      </c>
      <c r="B14" s="33"/>
      <c r="C14" s="108"/>
      <c r="D14" s="109" t="s">
        <v>54</v>
      </c>
      <c r="E14" s="36"/>
      <c r="F14" s="36"/>
      <c r="G14" s="36"/>
      <c r="H14" s="36"/>
      <c r="I14" s="36"/>
      <c r="J14" s="36"/>
      <c r="K14" s="36"/>
      <c r="L14" s="36"/>
      <c r="M14" s="36"/>
      <c r="N14" s="37"/>
    </row>
    <row r="15" spans="1:16" ht="73.5" customHeight="1" thickBot="1" x14ac:dyDescent="0.35">
      <c r="A15" s="111"/>
      <c r="B15" s="112"/>
      <c r="C15" s="113"/>
      <c r="D15" s="110"/>
      <c r="E15" s="39"/>
      <c r="F15" s="39"/>
      <c r="G15" s="39"/>
      <c r="H15" s="39"/>
      <c r="I15" s="39"/>
      <c r="J15" s="39"/>
      <c r="K15" s="39"/>
      <c r="L15" s="39"/>
      <c r="M15" s="39"/>
      <c r="N15" s="40"/>
    </row>
    <row r="16" spans="1:16" ht="34.5" customHeight="1" thickBot="1" x14ac:dyDescent="0.35">
      <c r="A16" s="41" t="s">
        <v>16</v>
      </c>
      <c r="B16" s="42"/>
      <c r="C16" s="43"/>
      <c r="D16" s="26" t="s">
        <v>55</v>
      </c>
      <c r="E16" s="27"/>
      <c r="F16" s="27"/>
      <c r="G16" s="27"/>
      <c r="H16" s="27"/>
      <c r="I16" s="27"/>
      <c r="J16" s="27"/>
      <c r="K16" s="27"/>
      <c r="L16" s="27"/>
      <c r="M16" s="27"/>
      <c r="N16" s="28"/>
    </row>
    <row r="17" spans="1:14" ht="62.55" customHeight="1" thickBot="1" x14ac:dyDescent="0.35">
      <c r="A17" s="22"/>
      <c r="B17" s="23"/>
      <c r="C17" s="24"/>
      <c r="D17" s="29"/>
      <c r="E17" s="30"/>
      <c r="F17" s="30"/>
      <c r="G17" s="30"/>
      <c r="H17" s="30"/>
      <c r="I17" s="30"/>
      <c r="J17" s="30"/>
      <c r="K17" s="30"/>
      <c r="L17" s="30"/>
      <c r="M17" s="30"/>
      <c r="N17" s="31"/>
    </row>
    <row r="18" spans="1:14" x14ac:dyDescent="0.3">
      <c r="A18" s="32" t="s">
        <v>17</v>
      </c>
      <c r="B18" s="33"/>
      <c r="C18" s="108"/>
      <c r="D18" s="109" t="s">
        <v>56</v>
      </c>
      <c r="E18" s="36"/>
      <c r="F18" s="36"/>
      <c r="G18" s="36"/>
      <c r="H18" s="36"/>
      <c r="I18" s="36"/>
      <c r="J18" s="36"/>
      <c r="K18" s="36"/>
      <c r="L18" s="36"/>
      <c r="M18" s="36"/>
      <c r="N18" s="37"/>
    </row>
    <row r="19" spans="1:14" ht="59.25" customHeight="1" thickBot="1" x14ac:dyDescent="0.35">
      <c r="A19" s="111"/>
      <c r="B19" s="112"/>
      <c r="C19" s="113"/>
      <c r="D19" s="110"/>
      <c r="E19" s="39"/>
      <c r="F19" s="39"/>
      <c r="G19" s="39"/>
      <c r="H19" s="39"/>
      <c r="I19" s="39"/>
      <c r="J19" s="39"/>
      <c r="K19" s="39"/>
      <c r="L19" s="39"/>
      <c r="M19" s="39"/>
      <c r="N19" s="40"/>
    </row>
    <row r="20" spans="1:14" x14ac:dyDescent="0.3">
      <c r="A20" s="114" t="s">
        <v>18</v>
      </c>
      <c r="B20" s="115"/>
      <c r="C20" s="116"/>
      <c r="D20" s="109" t="s">
        <v>57</v>
      </c>
      <c r="E20" s="36"/>
      <c r="F20" s="36"/>
      <c r="G20" s="36"/>
      <c r="H20" s="36"/>
      <c r="I20" s="36"/>
      <c r="J20" s="36"/>
      <c r="K20" s="36"/>
      <c r="L20" s="36"/>
      <c r="M20" s="36"/>
      <c r="N20" s="37"/>
    </row>
    <row r="21" spans="1:14" ht="60.75" customHeight="1" thickBot="1" x14ac:dyDescent="0.35">
      <c r="A21" s="117"/>
      <c r="B21" s="118"/>
      <c r="C21" s="119"/>
      <c r="D21" s="110"/>
      <c r="E21" s="39"/>
      <c r="F21" s="39"/>
      <c r="G21" s="39"/>
      <c r="H21" s="39"/>
      <c r="I21" s="39"/>
      <c r="J21" s="39"/>
      <c r="K21" s="39"/>
      <c r="L21" s="39"/>
      <c r="M21" s="39"/>
      <c r="N21" s="40"/>
    </row>
    <row r="22" spans="1:14" ht="76.5" customHeight="1" x14ac:dyDescent="0.3">
      <c r="A22" s="32" t="s">
        <v>19</v>
      </c>
      <c r="B22" s="33"/>
      <c r="C22" s="34"/>
      <c r="D22" s="35" t="s">
        <v>67</v>
      </c>
      <c r="E22" s="36"/>
      <c r="F22" s="36"/>
      <c r="G22" s="36"/>
      <c r="H22" s="36"/>
      <c r="I22" s="36"/>
      <c r="J22" s="36"/>
      <c r="K22" s="36"/>
      <c r="L22" s="36"/>
      <c r="M22" s="36"/>
      <c r="N22" s="37"/>
    </row>
    <row r="23" spans="1:14" ht="76.5" customHeight="1" thickBot="1" x14ac:dyDescent="0.35">
      <c r="A23" s="20"/>
      <c r="B23" s="20"/>
      <c r="C23" s="20"/>
      <c r="D23" s="38"/>
      <c r="E23" s="39"/>
      <c r="F23" s="39"/>
      <c r="G23" s="39"/>
      <c r="H23" s="39"/>
      <c r="I23" s="39"/>
      <c r="J23" s="39"/>
      <c r="K23" s="39"/>
      <c r="L23" s="39"/>
      <c r="M23" s="39"/>
      <c r="N23" s="40"/>
    </row>
    <row r="24" spans="1:14" ht="15" thickBot="1" x14ac:dyDescent="0.35">
      <c r="A24" s="3"/>
      <c r="B24" s="3"/>
      <c r="C24" s="3"/>
      <c r="D24" s="3"/>
      <c r="E24" s="3"/>
      <c r="F24" s="3"/>
      <c r="G24" s="3"/>
      <c r="H24" s="3"/>
      <c r="I24" s="3"/>
      <c r="J24" s="3"/>
      <c r="K24" s="3"/>
      <c r="L24" s="3"/>
      <c r="M24" s="3"/>
      <c r="N24" s="3"/>
    </row>
    <row r="25" spans="1:14" x14ac:dyDescent="0.3">
      <c r="A25" s="73" t="s">
        <v>20</v>
      </c>
      <c r="B25" s="74"/>
      <c r="C25" s="74"/>
      <c r="D25" s="74"/>
      <c r="E25" s="74"/>
      <c r="F25" s="74"/>
      <c r="G25" s="74"/>
      <c r="H25" s="74"/>
      <c r="I25" s="74"/>
      <c r="J25" s="74"/>
      <c r="K25" s="74"/>
      <c r="L25" s="74"/>
      <c r="M25" s="74"/>
      <c r="N25" s="97"/>
    </row>
    <row r="26" spans="1:14" ht="15" thickBot="1" x14ac:dyDescent="0.35">
      <c r="A26" s="98"/>
      <c r="B26" s="99"/>
      <c r="C26" s="99"/>
      <c r="D26" s="99"/>
      <c r="E26" s="99"/>
      <c r="F26" s="99"/>
      <c r="G26" s="99"/>
      <c r="H26" s="99"/>
      <c r="I26" s="99"/>
      <c r="J26" s="99"/>
      <c r="K26" s="99"/>
      <c r="L26" s="99"/>
      <c r="M26" s="99"/>
      <c r="N26" s="100"/>
    </row>
    <row r="27" spans="1:14" x14ac:dyDescent="0.3">
      <c r="A27" s="120" t="s">
        <v>21</v>
      </c>
      <c r="B27" s="121"/>
      <c r="C27" s="121"/>
      <c r="D27" s="121"/>
      <c r="E27" s="121"/>
      <c r="F27" s="121"/>
      <c r="G27" s="121"/>
      <c r="H27" s="121"/>
      <c r="I27" s="121"/>
      <c r="J27" s="121"/>
      <c r="K27" s="121"/>
      <c r="L27" s="121"/>
      <c r="M27" s="121"/>
      <c r="N27" s="18" t="s">
        <v>22</v>
      </c>
    </row>
    <row r="28" spans="1:14" x14ac:dyDescent="0.3">
      <c r="A28" s="122" t="s">
        <v>58</v>
      </c>
      <c r="B28" s="123"/>
      <c r="C28" s="123"/>
      <c r="D28" s="123"/>
      <c r="E28" s="123"/>
      <c r="F28" s="123"/>
      <c r="G28" s="123"/>
      <c r="H28" s="123"/>
      <c r="I28" s="123"/>
      <c r="J28" s="123"/>
      <c r="K28" s="123"/>
      <c r="L28" s="123"/>
      <c r="M28" s="123"/>
      <c r="N28" s="124" t="s">
        <v>23</v>
      </c>
    </row>
    <row r="29" spans="1:14" ht="52.5" customHeight="1" x14ac:dyDescent="0.3">
      <c r="A29" s="122"/>
      <c r="B29" s="123"/>
      <c r="C29" s="123"/>
      <c r="D29" s="123"/>
      <c r="E29" s="123"/>
      <c r="F29" s="123"/>
      <c r="G29" s="123"/>
      <c r="H29" s="123"/>
      <c r="I29" s="123"/>
      <c r="J29" s="123"/>
      <c r="K29" s="123"/>
      <c r="L29" s="123"/>
      <c r="M29" s="123"/>
      <c r="N29" s="124"/>
    </row>
    <row r="30" spans="1:14" x14ac:dyDescent="0.3">
      <c r="A30" s="120" t="s">
        <v>24</v>
      </c>
      <c r="B30" s="121"/>
      <c r="C30" s="121"/>
      <c r="D30" s="121"/>
      <c r="E30" s="121"/>
      <c r="F30" s="121"/>
      <c r="G30" s="121"/>
      <c r="H30" s="121"/>
      <c r="I30" s="121"/>
      <c r="J30" s="121"/>
      <c r="K30" s="121"/>
      <c r="L30" s="121"/>
      <c r="M30" s="121"/>
      <c r="N30" s="18" t="s">
        <v>22</v>
      </c>
    </row>
    <row r="31" spans="1:14" x14ac:dyDescent="0.3">
      <c r="A31" s="122" t="s">
        <v>59</v>
      </c>
      <c r="B31" s="123"/>
      <c r="C31" s="123"/>
      <c r="D31" s="123"/>
      <c r="E31" s="123"/>
      <c r="F31" s="123"/>
      <c r="G31" s="123"/>
      <c r="H31" s="123"/>
      <c r="I31" s="123"/>
      <c r="J31" s="123"/>
      <c r="K31" s="123"/>
      <c r="L31" s="123"/>
      <c r="M31" s="123"/>
      <c r="N31" s="51" t="s">
        <v>23</v>
      </c>
    </row>
    <row r="32" spans="1:14" ht="36" customHeight="1" x14ac:dyDescent="0.3">
      <c r="A32" s="122"/>
      <c r="B32" s="123"/>
      <c r="C32" s="123"/>
      <c r="D32" s="123"/>
      <c r="E32" s="123"/>
      <c r="F32" s="123"/>
      <c r="G32" s="123"/>
      <c r="H32" s="123"/>
      <c r="I32" s="123"/>
      <c r="J32" s="123"/>
      <c r="K32" s="123"/>
      <c r="L32" s="123"/>
      <c r="M32" s="123"/>
      <c r="N32" s="51"/>
    </row>
    <row r="33" spans="1:14" x14ac:dyDescent="0.3">
      <c r="A33" s="47" t="s">
        <v>25</v>
      </c>
      <c r="B33" s="48"/>
      <c r="C33" s="48"/>
      <c r="D33" s="48"/>
      <c r="E33" s="48"/>
      <c r="F33" s="48"/>
      <c r="G33" s="48"/>
      <c r="H33" s="48"/>
      <c r="I33" s="48"/>
      <c r="J33" s="48"/>
      <c r="K33" s="48"/>
      <c r="L33" s="48"/>
      <c r="M33" s="48"/>
      <c r="N33" s="5" t="s">
        <v>22</v>
      </c>
    </row>
    <row r="34" spans="1:14" x14ac:dyDescent="0.3">
      <c r="A34" s="49" t="s">
        <v>60</v>
      </c>
      <c r="B34" s="50"/>
      <c r="C34" s="50"/>
      <c r="D34" s="50"/>
      <c r="E34" s="50"/>
      <c r="F34" s="50"/>
      <c r="G34" s="50"/>
      <c r="H34" s="50"/>
      <c r="I34" s="50"/>
      <c r="J34" s="50"/>
      <c r="K34" s="50"/>
      <c r="L34" s="50"/>
      <c r="M34" s="50"/>
      <c r="N34" s="51" t="s">
        <v>23</v>
      </c>
    </row>
    <row r="35" spans="1:14" ht="38.25" customHeight="1" x14ac:dyDescent="0.3">
      <c r="A35" s="49"/>
      <c r="B35" s="50"/>
      <c r="C35" s="50"/>
      <c r="D35" s="50"/>
      <c r="E35" s="50"/>
      <c r="F35" s="50"/>
      <c r="G35" s="50"/>
      <c r="H35" s="50"/>
      <c r="I35" s="50"/>
      <c r="J35" s="50"/>
      <c r="K35" s="50"/>
      <c r="L35" s="50"/>
      <c r="M35" s="50"/>
      <c r="N35" s="51"/>
    </row>
    <row r="36" spans="1:14" x14ac:dyDescent="0.3">
      <c r="A36" s="44" t="s">
        <v>26</v>
      </c>
      <c r="B36" s="45"/>
      <c r="C36" s="45"/>
      <c r="D36" s="45"/>
      <c r="E36" s="45"/>
      <c r="F36" s="45"/>
      <c r="G36" s="45"/>
      <c r="H36" s="45"/>
      <c r="I36" s="45"/>
      <c r="J36" s="45"/>
      <c r="K36" s="45"/>
      <c r="L36" s="45"/>
      <c r="M36" s="46"/>
      <c r="N36" s="5"/>
    </row>
    <row r="37" spans="1:14" x14ac:dyDescent="0.3">
      <c r="A37" s="52" t="s">
        <v>61</v>
      </c>
      <c r="B37" s="53"/>
      <c r="C37" s="53"/>
      <c r="D37" s="53"/>
      <c r="E37" s="53"/>
      <c r="F37" s="53"/>
      <c r="G37" s="53"/>
      <c r="H37" s="53"/>
      <c r="I37" s="53"/>
      <c r="J37" s="53"/>
      <c r="K37" s="53"/>
      <c r="L37" s="53"/>
      <c r="M37" s="54"/>
      <c r="N37" s="58" t="s">
        <v>48</v>
      </c>
    </row>
    <row r="38" spans="1:14" ht="36" customHeight="1" x14ac:dyDescent="0.3">
      <c r="A38" s="55"/>
      <c r="B38" s="56"/>
      <c r="C38" s="56"/>
      <c r="D38" s="56"/>
      <c r="E38" s="56"/>
      <c r="F38" s="56"/>
      <c r="G38" s="56"/>
      <c r="H38" s="56"/>
      <c r="I38" s="56"/>
      <c r="J38" s="56"/>
      <c r="K38" s="56"/>
      <c r="L38" s="56"/>
      <c r="M38" s="57"/>
      <c r="N38" s="59"/>
    </row>
    <row r="39" spans="1:14" x14ac:dyDescent="0.3">
      <c r="A39" s="44" t="s">
        <v>27</v>
      </c>
      <c r="B39" s="45"/>
      <c r="C39" s="45"/>
      <c r="D39" s="45"/>
      <c r="E39" s="45"/>
      <c r="F39" s="45"/>
      <c r="G39" s="45"/>
      <c r="H39" s="45"/>
      <c r="I39" s="45"/>
      <c r="J39" s="45"/>
      <c r="K39" s="45"/>
      <c r="L39" s="45"/>
      <c r="M39" s="46"/>
      <c r="N39" s="5" t="s">
        <v>22</v>
      </c>
    </row>
    <row r="40" spans="1:14" x14ac:dyDescent="0.3">
      <c r="A40" s="52" t="s">
        <v>62</v>
      </c>
      <c r="B40" s="53"/>
      <c r="C40" s="53"/>
      <c r="D40" s="53"/>
      <c r="E40" s="53"/>
      <c r="F40" s="53"/>
      <c r="G40" s="53"/>
      <c r="H40" s="53"/>
      <c r="I40" s="53"/>
      <c r="J40" s="53"/>
      <c r="K40" s="53"/>
      <c r="L40" s="53"/>
      <c r="M40" s="54"/>
      <c r="N40" s="58" t="s">
        <v>23</v>
      </c>
    </row>
    <row r="41" spans="1:14" ht="36.75" customHeight="1" x14ac:dyDescent="0.3">
      <c r="A41" s="55"/>
      <c r="B41" s="56"/>
      <c r="C41" s="56"/>
      <c r="D41" s="56"/>
      <c r="E41" s="56"/>
      <c r="F41" s="56"/>
      <c r="G41" s="56"/>
      <c r="H41" s="56"/>
      <c r="I41" s="56"/>
      <c r="J41" s="56"/>
      <c r="K41" s="56"/>
      <c r="L41" s="56"/>
      <c r="M41" s="57"/>
      <c r="N41" s="59"/>
    </row>
    <row r="42" spans="1:14" x14ac:dyDescent="0.3">
      <c r="A42" s="44" t="s">
        <v>28</v>
      </c>
      <c r="B42" s="45"/>
      <c r="C42" s="45"/>
      <c r="D42" s="45"/>
      <c r="E42" s="45"/>
      <c r="F42" s="45"/>
      <c r="G42" s="45"/>
      <c r="H42" s="45"/>
      <c r="I42" s="45"/>
      <c r="J42" s="45"/>
      <c r="K42" s="45"/>
      <c r="L42" s="45"/>
      <c r="M42" s="46"/>
      <c r="N42" s="5" t="s">
        <v>22</v>
      </c>
    </row>
    <row r="43" spans="1:14" x14ac:dyDescent="0.3">
      <c r="A43" s="52" t="s">
        <v>66</v>
      </c>
      <c r="B43" s="53"/>
      <c r="C43" s="53"/>
      <c r="D43" s="53"/>
      <c r="E43" s="53"/>
      <c r="F43" s="53"/>
      <c r="G43" s="53"/>
      <c r="H43" s="53"/>
      <c r="I43" s="53"/>
      <c r="J43" s="53"/>
      <c r="K43" s="53"/>
      <c r="L43" s="53"/>
      <c r="M43" s="54"/>
      <c r="N43" s="60"/>
    </row>
    <row r="44" spans="1:14" ht="99.75" customHeight="1" x14ac:dyDescent="0.3">
      <c r="A44" s="55"/>
      <c r="B44" s="56"/>
      <c r="C44" s="56"/>
      <c r="D44" s="56"/>
      <c r="E44" s="56"/>
      <c r="F44" s="56"/>
      <c r="G44" s="56"/>
      <c r="H44" s="56"/>
      <c r="I44" s="56"/>
      <c r="J44" s="56"/>
      <c r="K44" s="56"/>
      <c r="L44" s="56"/>
      <c r="M44" s="57"/>
      <c r="N44" s="61"/>
    </row>
    <row r="45" spans="1:14" x14ac:dyDescent="0.3">
      <c r="A45" s="44" t="s">
        <v>29</v>
      </c>
      <c r="B45" s="45"/>
      <c r="C45" s="45"/>
      <c r="D45" s="45"/>
      <c r="E45" s="45"/>
      <c r="F45" s="45"/>
      <c r="G45" s="45"/>
      <c r="H45" s="45"/>
      <c r="I45" s="45"/>
      <c r="J45" s="45"/>
      <c r="K45" s="45"/>
      <c r="L45" s="45"/>
      <c r="M45" s="46"/>
      <c r="N45" s="5" t="s">
        <v>22</v>
      </c>
    </row>
    <row r="46" spans="1:14" x14ac:dyDescent="0.3">
      <c r="A46" s="52" t="s">
        <v>63</v>
      </c>
      <c r="B46" s="53"/>
      <c r="C46" s="53"/>
      <c r="D46" s="53"/>
      <c r="E46" s="53"/>
      <c r="F46" s="53"/>
      <c r="G46" s="53"/>
      <c r="H46" s="53"/>
      <c r="I46" s="53"/>
      <c r="J46" s="53"/>
      <c r="K46" s="53"/>
      <c r="L46" s="53"/>
      <c r="M46" s="54"/>
      <c r="N46" s="60"/>
    </row>
    <row r="47" spans="1:14" ht="38.25" customHeight="1" x14ac:dyDescent="0.3">
      <c r="A47" s="55"/>
      <c r="B47" s="56"/>
      <c r="C47" s="56"/>
      <c r="D47" s="56"/>
      <c r="E47" s="56"/>
      <c r="F47" s="56"/>
      <c r="G47" s="56"/>
      <c r="H47" s="56"/>
      <c r="I47" s="56"/>
      <c r="J47" s="56"/>
      <c r="K47" s="56"/>
      <c r="L47" s="56"/>
      <c r="M47" s="57"/>
      <c r="N47" s="61"/>
    </row>
    <row r="48" spans="1:14" ht="15" thickBot="1" x14ac:dyDescent="0.35">
      <c r="A48" s="6"/>
      <c r="B48" s="6"/>
      <c r="C48" s="6"/>
      <c r="D48" s="6"/>
      <c r="E48" s="6"/>
      <c r="F48" s="6"/>
      <c r="G48" s="6"/>
      <c r="H48" s="6"/>
      <c r="I48" s="6"/>
      <c r="J48" s="6"/>
      <c r="K48" s="6"/>
      <c r="L48" s="6"/>
      <c r="M48" s="6"/>
      <c r="N48" s="7"/>
    </row>
    <row r="49" spans="1:16" x14ac:dyDescent="0.3">
      <c r="A49" s="73" t="s">
        <v>30</v>
      </c>
      <c r="B49" s="74"/>
      <c r="C49" s="74"/>
      <c r="D49" s="74"/>
      <c r="E49" s="74"/>
      <c r="F49" s="74"/>
      <c r="G49" s="74"/>
      <c r="H49" s="74"/>
      <c r="I49" s="74"/>
      <c r="J49" s="74"/>
      <c r="K49" s="74"/>
      <c r="L49" s="74"/>
      <c r="M49" s="74"/>
      <c r="N49" s="97"/>
    </row>
    <row r="50" spans="1:16" ht="15" thickBot="1" x14ac:dyDescent="0.35">
      <c r="A50" s="98"/>
      <c r="B50" s="99"/>
      <c r="C50" s="99"/>
      <c r="D50" s="99"/>
      <c r="E50" s="99"/>
      <c r="F50" s="99"/>
      <c r="G50" s="99"/>
      <c r="H50" s="99"/>
      <c r="I50" s="99"/>
      <c r="J50" s="99"/>
      <c r="K50" s="99"/>
      <c r="L50" s="99"/>
      <c r="M50" s="99"/>
      <c r="N50" s="100"/>
    </row>
    <row r="51" spans="1:16" x14ac:dyDescent="0.3">
      <c r="A51" s="101" t="s">
        <v>31</v>
      </c>
      <c r="B51" s="102"/>
      <c r="C51" s="102"/>
      <c r="D51" s="102"/>
      <c r="E51" s="102"/>
      <c r="F51" s="102"/>
      <c r="G51" s="102"/>
      <c r="H51" s="102"/>
      <c r="I51" s="102"/>
      <c r="J51" s="102"/>
      <c r="K51" s="102"/>
      <c r="L51" s="102"/>
      <c r="M51" s="102" t="s">
        <v>32</v>
      </c>
      <c r="N51" s="103"/>
    </row>
    <row r="52" spans="1:16" ht="19.5" customHeight="1" x14ac:dyDescent="0.3">
      <c r="A52" s="104" t="s">
        <v>33</v>
      </c>
      <c r="B52" s="105"/>
      <c r="C52" s="105"/>
      <c r="D52" s="105"/>
      <c r="E52" s="105"/>
      <c r="F52" s="105"/>
      <c r="G52" s="105"/>
      <c r="H52" s="105"/>
      <c r="I52" s="105"/>
      <c r="J52" s="105"/>
      <c r="K52" s="105"/>
      <c r="L52" s="105"/>
      <c r="M52" s="106">
        <v>7903.06</v>
      </c>
      <c r="N52" s="107"/>
    </row>
    <row r="53" spans="1:16" ht="24" customHeight="1" x14ac:dyDescent="0.3">
      <c r="A53" s="89" t="s">
        <v>34</v>
      </c>
      <c r="B53" s="90"/>
      <c r="C53" s="90"/>
      <c r="D53" s="90"/>
      <c r="E53" s="90"/>
      <c r="F53" s="90"/>
      <c r="G53" s="90"/>
      <c r="H53" s="90"/>
      <c r="I53" s="90"/>
      <c r="J53" s="90"/>
      <c r="K53" s="90"/>
      <c r="L53" s="90"/>
      <c r="M53" s="91">
        <v>48000</v>
      </c>
      <c r="N53" s="92"/>
    </row>
    <row r="54" spans="1:16" ht="19.5" customHeight="1" x14ac:dyDescent="0.3">
      <c r="A54" s="89" t="s">
        <v>35</v>
      </c>
      <c r="B54" s="90"/>
      <c r="C54" s="90"/>
      <c r="D54" s="90"/>
      <c r="E54" s="90"/>
      <c r="F54" s="90"/>
      <c r="G54" s="90"/>
      <c r="H54" s="90"/>
      <c r="I54" s="90"/>
      <c r="J54" s="90"/>
      <c r="K54" s="90"/>
      <c r="L54" s="90"/>
      <c r="M54" s="91">
        <v>1579</v>
      </c>
      <c r="N54" s="92"/>
    </row>
    <row r="55" spans="1:16" ht="19.5" customHeight="1" x14ac:dyDescent="0.3">
      <c r="A55" s="89" t="s">
        <v>36</v>
      </c>
      <c r="B55" s="90"/>
      <c r="C55" s="90"/>
      <c r="D55" s="90"/>
      <c r="E55" s="90"/>
      <c r="F55" s="90"/>
      <c r="G55" s="90"/>
      <c r="H55" s="90"/>
      <c r="I55" s="90"/>
      <c r="J55" s="90"/>
      <c r="K55" s="90"/>
      <c r="L55" s="90"/>
      <c r="M55" s="91">
        <v>1768</v>
      </c>
      <c r="N55" s="92"/>
    </row>
    <row r="56" spans="1:16" ht="19.5" customHeight="1" x14ac:dyDescent="0.3">
      <c r="A56" s="89" t="s">
        <v>37</v>
      </c>
      <c r="B56" s="90"/>
      <c r="C56" s="90"/>
      <c r="D56" s="90"/>
      <c r="E56" s="90"/>
      <c r="F56" s="90"/>
      <c r="G56" s="90"/>
      <c r="H56" s="90"/>
      <c r="I56" s="90"/>
      <c r="J56" s="90"/>
      <c r="K56" s="90"/>
      <c r="L56" s="90"/>
      <c r="M56" s="91">
        <v>1000</v>
      </c>
      <c r="N56" s="92"/>
    </row>
    <row r="57" spans="1:16" ht="19.5" customHeight="1" x14ac:dyDescent="0.3">
      <c r="A57" s="93" t="s">
        <v>38</v>
      </c>
      <c r="B57" s="94"/>
      <c r="C57" s="94"/>
      <c r="D57" s="94"/>
      <c r="E57" s="94"/>
      <c r="F57" s="94"/>
      <c r="G57" s="94"/>
      <c r="H57" s="94"/>
      <c r="I57" s="94"/>
      <c r="J57" s="94"/>
      <c r="K57" s="94"/>
      <c r="L57" s="94"/>
      <c r="M57" s="95">
        <f>SUM(M52:N56)</f>
        <v>60250.06</v>
      </c>
      <c r="N57" s="96"/>
    </row>
    <row r="58" spans="1:16" ht="18.75" customHeight="1" thickBot="1" x14ac:dyDescent="0.35">
      <c r="A58" s="65" t="s">
        <v>39</v>
      </c>
      <c r="B58" s="66"/>
      <c r="C58" s="66"/>
      <c r="D58" s="66"/>
      <c r="E58" s="66"/>
      <c r="F58" s="66"/>
      <c r="G58" s="66"/>
      <c r="H58" s="66"/>
      <c r="I58" s="66"/>
      <c r="J58" s="66"/>
      <c r="K58" s="66"/>
      <c r="L58" s="66"/>
      <c r="M58" s="67">
        <f>SUM(M57/100)*23</f>
        <v>13857.513799999999</v>
      </c>
      <c r="N58" s="68"/>
    </row>
    <row r="59" spans="1:16" ht="21" customHeight="1" thickBot="1" x14ac:dyDescent="0.35">
      <c r="D59" s="8"/>
      <c r="J59" s="69" t="s">
        <v>40</v>
      </c>
      <c r="K59" s="70"/>
      <c r="L59" s="70"/>
      <c r="M59" s="71">
        <f>SUM(M57,M58)</f>
        <v>74107.573799999998</v>
      </c>
      <c r="N59" s="72"/>
    </row>
    <row r="60" spans="1:16" ht="15" thickBot="1" x14ac:dyDescent="0.35"/>
    <row r="61" spans="1:16" ht="31.5" customHeight="1" thickBot="1" x14ac:dyDescent="0.35">
      <c r="A61" s="73" t="s">
        <v>41</v>
      </c>
      <c r="B61" s="74"/>
      <c r="C61" s="75"/>
      <c r="D61" s="77">
        <f>M59</f>
        <v>74107.573799999998</v>
      </c>
      <c r="E61" s="78"/>
      <c r="F61" s="78"/>
      <c r="G61" s="78"/>
      <c r="H61" s="78"/>
      <c r="I61" s="78"/>
      <c r="J61" s="78"/>
      <c r="K61" s="78"/>
      <c r="L61" s="78"/>
      <c r="M61" s="78"/>
      <c r="N61" s="79"/>
    </row>
    <row r="62" spans="1:16" ht="29.55" customHeight="1" thickBot="1" x14ac:dyDescent="0.35">
      <c r="A62" s="47" t="s">
        <v>42</v>
      </c>
      <c r="B62" s="48"/>
      <c r="C62" s="76"/>
      <c r="D62" s="80">
        <v>20000</v>
      </c>
      <c r="E62" s="81"/>
      <c r="F62" s="81"/>
      <c r="G62" s="81"/>
      <c r="H62" s="82"/>
      <c r="I62" s="9" t="s">
        <v>43</v>
      </c>
      <c r="J62" s="83">
        <f>D62/D61</f>
        <v>0.26987794869625054</v>
      </c>
      <c r="K62" s="84"/>
      <c r="L62" s="84"/>
      <c r="M62" s="85"/>
      <c r="N62" s="12" t="s">
        <v>44</v>
      </c>
      <c r="P62" t="s">
        <v>64</v>
      </c>
    </row>
    <row r="63" spans="1:16" ht="28.05" customHeight="1" thickBot="1" x14ac:dyDescent="0.35">
      <c r="A63" s="47" t="s">
        <v>45</v>
      </c>
      <c r="B63" s="48"/>
      <c r="C63" s="76"/>
      <c r="D63" s="86">
        <f>D61-D62</f>
        <v>54107.573799999998</v>
      </c>
      <c r="E63" s="87"/>
      <c r="F63" s="87"/>
      <c r="G63" s="87"/>
      <c r="H63" s="87"/>
      <c r="I63" s="87"/>
      <c r="J63" s="87"/>
      <c r="K63" s="87"/>
      <c r="L63" s="87"/>
      <c r="M63" s="87"/>
      <c r="N63" s="88"/>
    </row>
    <row r="64" spans="1:16" ht="31.5" customHeight="1" thickBot="1" x14ac:dyDescent="0.35">
      <c r="A64" s="10" t="s">
        <v>46</v>
      </c>
      <c r="B64" s="11"/>
      <c r="C64" s="13"/>
      <c r="D64" s="62" t="s">
        <v>65</v>
      </c>
      <c r="E64" s="63"/>
      <c r="F64" s="63"/>
      <c r="G64" s="63"/>
      <c r="H64" s="63"/>
      <c r="I64" s="63"/>
      <c r="J64" s="63"/>
      <c r="K64" s="63"/>
      <c r="L64" s="63"/>
      <c r="M64" s="63"/>
      <c r="N64" s="64"/>
    </row>
  </sheetData>
  <mergeCells count="80">
    <mergeCell ref="A7:C7"/>
    <mergeCell ref="D7:N7"/>
    <mergeCell ref="A8:C8"/>
    <mergeCell ref="D8:N8"/>
    <mergeCell ref="A12:C12"/>
    <mergeCell ref="D12:N13"/>
    <mergeCell ref="A13:C13"/>
    <mergeCell ref="A9:C9"/>
    <mergeCell ref="D9:N9"/>
    <mergeCell ref="A10:N10"/>
    <mergeCell ref="A4:C4"/>
    <mergeCell ref="D4:L4"/>
    <mergeCell ref="A5:C5"/>
    <mergeCell ref="D5:L5"/>
    <mergeCell ref="A6:C6"/>
    <mergeCell ref="D6:L6"/>
    <mergeCell ref="A14:C14"/>
    <mergeCell ref="D14:N15"/>
    <mergeCell ref="A15:C15"/>
    <mergeCell ref="A11:C11"/>
    <mergeCell ref="D11:N11"/>
    <mergeCell ref="A46:M47"/>
    <mergeCell ref="N46:N47"/>
    <mergeCell ref="A18:C18"/>
    <mergeCell ref="D18:N19"/>
    <mergeCell ref="A19:C19"/>
    <mergeCell ref="A20:C20"/>
    <mergeCell ref="D20:N21"/>
    <mergeCell ref="A21:C21"/>
    <mergeCell ref="A25:N26"/>
    <mergeCell ref="A30:M30"/>
    <mergeCell ref="A31:M32"/>
    <mergeCell ref="N31:N32"/>
    <mergeCell ref="A45:M45"/>
    <mergeCell ref="A27:M27"/>
    <mergeCell ref="A28:M29"/>
    <mergeCell ref="N28:N29"/>
    <mergeCell ref="A53:L53"/>
    <mergeCell ref="M53:N53"/>
    <mergeCell ref="A49:N50"/>
    <mergeCell ref="A51:L51"/>
    <mergeCell ref="M51:N51"/>
    <mergeCell ref="A52:L52"/>
    <mergeCell ref="M52:N52"/>
    <mergeCell ref="A56:L56"/>
    <mergeCell ref="M56:N56"/>
    <mergeCell ref="A57:L57"/>
    <mergeCell ref="M57:N57"/>
    <mergeCell ref="A54:L54"/>
    <mergeCell ref="A55:L55"/>
    <mergeCell ref="M54:N54"/>
    <mergeCell ref="M55:N55"/>
    <mergeCell ref="D64:N64"/>
    <mergeCell ref="A58:L58"/>
    <mergeCell ref="M58:N58"/>
    <mergeCell ref="J59:L59"/>
    <mergeCell ref="M59:N59"/>
    <mergeCell ref="A61:C61"/>
    <mergeCell ref="A62:C62"/>
    <mergeCell ref="A63:C63"/>
    <mergeCell ref="D61:N61"/>
    <mergeCell ref="D62:H62"/>
    <mergeCell ref="J62:M62"/>
    <mergeCell ref="D63:N63"/>
    <mergeCell ref="A40:M41"/>
    <mergeCell ref="N40:N41"/>
    <mergeCell ref="A42:M42"/>
    <mergeCell ref="A43:M44"/>
    <mergeCell ref="N43:N44"/>
    <mergeCell ref="D16:N17"/>
    <mergeCell ref="A22:C22"/>
    <mergeCell ref="D22:N23"/>
    <mergeCell ref="A16:C16"/>
    <mergeCell ref="A39:M39"/>
    <mergeCell ref="A33:M33"/>
    <mergeCell ref="A34:M35"/>
    <mergeCell ref="N34:N35"/>
    <mergeCell ref="A36:M36"/>
    <mergeCell ref="A37:M38"/>
    <mergeCell ref="N37:N38"/>
  </mergeCells>
  <conditionalFormatting sqref="D63">
    <cfRule type="cellIs" dxfId="7" priority="4" operator="greaterThan">
      <formula>25000</formula>
    </cfRule>
  </conditionalFormatting>
  <conditionalFormatting sqref="J62">
    <cfRule type="cellIs" dxfId="6" priority="5" operator="lessThan">
      <formula>10%</formula>
    </cfRule>
  </conditionalFormatting>
  <conditionalFormatting sqref="N28:N29">
    <cfRule type="cellIs" dxfId="5" priority="1" operator="equal">
      <formula>"g"</formula>
    </cfRule>
    <cfRule type="cellIs" dxfId="4" priority="2" operator="equal">
      <formula>"a"</formula>
    </cfRule>
    <cfRule type="cellIs" dxfId="3" priority="3" operator="equal">
      <formula>"r"</formula>
    </cfRule>
  </conditionalFormatting>
  <conditionalFormatting sqref="N31:N32 N34:N35 N37:N38 N40:N41 N43:N44 N46:N48">
    <cfRule type="cellIs" dxfId="2" priority="6" operator="equal">
      <formula>"g"</formula>
    </cfRule>
    <cfRule type="cellIs" dxfId="1" priority="7" operator="equal">
      <formula>"a"</formula>
    </cfRule>
    <cfRule type="cellIs" dxfId="0" priority="8" operator="equal">
      <formula>"r"</formula>
    </cfRule>
  </conditionalFormatting>
  <hyperlinks>
    <hyperlink ref="D8" r:id="rId1" display="https://www.google.com/maps/place/Long+Furlong,+Over,+Cambridge/@52.3140666,0.0163623,17.75z/data=!4m6!3m5!1s0x47d8759c1e77ea5f:0xd0b2913982793376!8m2!3d52.314557!4d0.0180413!16s%2Fg%2F1tdl5c_1?entry=ttu&amp;g_ep=EgoyMDI2MDUxMC4wIKXMDSoASAFQAw%3D%3D" xr:uid="{EE1A6B18-5D80-42BC-A047-5B20E53D1185}"/>
    <hyperlink ref="D8:N8" location="'NEW Version'!A1" tooltip="March Road, Coates" display="Long Furlong" xr:uid="{5E06D524-5B1F-478D-B321-4270BA6763CC}"/>
  </hyperlinks>
  <pageMargins left="0.7" right="0.7" top="0.75" bottom="0.75" header="0.3" footer="0.3"/>
  <pageSetup paperSize="8" scale="75" fitToWidth="0" fitToHeight="0" orientation="portrait" r:id="rId2"/>
  <rowBreaks count="1" manualBreakCount="1">
    <brk id="47"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8a32d7-4ef6-4586-ba9c-4a2cdedafee9">
      <Terms xmlns="http://schemas.microsoft.com/office/infopath/2007/PartnerControls"/>
    </lcf76f155ced4ddcb4097134ff3c332f>
    <TaxCatchAll xmlns="3145bc74-80af-4823-bc4a-74c93b1e63fb" xsi:nil="true"/>
    <OnCorrespondencetracker xmlns="b48a32d7-4ef6-4586-ba9c-4a2cdedafee9">true</OnCorrespondencetrack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1899F018F7F1498730EF629EFE373F" ma:contentTypeVersion="19" ma:contentTypeDescription="Create a new document." ma:contentTypeScope="" ma:versionID="f9f99425b93875a4521b67234ed06037">
  <xsd:schema xmlns:xsd="http://www.w3.org/2001/XMLSchema" xmlns:xs="http://www.w3.org/2001/XMLSchema" xmlns:p="http://schemas.microsoft.com/office/2006/metadata/properties" xmlns:ns2="b48a32d7-4ef6-4586-ba9c-4a2cdedafee9" xmlns:ns3="3145bc74-80af-4823-bc4a-74c93b1e63fb" targetNamespace="http://schemas.microsoft.com/office/2006/metadata/properties" ma:root="true" ma:fieldsID="14d7395c46662909084f8c47e7a96255" ns2:_="" ns3:_="">
    <xsd:import namespace="b48a32d7-4ef6-4586-ba9c-4a2cdedafee9"/>
    <xsd:import namespace="3145bc74-80af-4823-bc4a-74c93b1e63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element ref="ns2:OnCorrespondencetrack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a32d7-4ef6-4586-ba9c-4a2cdedafe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OnCorrespondencetracker" ma:index="26" nillable="true" ma:displayName="On Correspondence tracker" ma:default="1" ma:format="Dropdown" ma:internalName="OnCorrespondencetrack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45bc74-80af-4823-bc4a-74c93b1e63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84a3f5-ce41-4022-93b6-c514b480e296}" ma:internalName="TaxCatchAll" ma:showField="CatchAllData" ma:web="3145bc74-80af-4823-bc4a-74c93b1e6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910F42-4C59-49F3-9D0C-01E2A5D9E8BC}">
  <ds:schemaRefs>
    <ds:schemaRef ds:uri="http://schemas.microsoft.com/sharepoint/v3/contenttype/forms"/>
  </ds:schemaRefs>
</ds:datastoreItem>
</file>

<file path=customXml/itemProps2.xml><?xml version="1.0" encoding="utf-8"?>
<ds:datastoreItem xmlns:ds="http://schemas.openxmlformats.org/officeDocument/2006/customXml" ds:itemID="{292E869F-C01B-4307-8A4F-81791A19830C}">
  <ds:schemaRefs>
    <ds:schemaRef ds:uri="b48a32d7-4ef6-4586-ba9c-4a2cdedafee9"/>
    <ds:schemaRef ds:uri="http://purl.org/dc/term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145bc74-80af-4823-bc4a-74c93b1e63fb"/>
    <ds:schemaRef ds:uri="http://schemas.microsoft.com/office/2006/metadata/properties"/>
  </ds:schemaRefs>
</ds:datastoreItem>
</file>

<file path=customXml/itemProps3.xml><?xml version="1.0" encoding="utf-8"?>
<ds:datastoreItem xmlns:ds="http://schemas.openxmlformats.org/officeDocument/2006/customXml" ds:itemID="{086C418D-2DD8-40B7-A6CA-549A832AE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a32d7-4ef6-4586-ba9c-4a2cdedafee9"/>
    <ds:schemaRef ds:uri="3145bc74-80af-4823-bc4a-74c93b1e6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Version</vt:lpstr>
      <vt:lpstr>'NEW Version'!Print_Area</vt:lpstr>
    </vt:vector>
  </TitlesOfParts>
  <Manager/>
  <Company>CCC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Jackson Daniel</dc:creator>
  <cp:keywords/>
  <dc:description/>
  <cp:lastModifiedBy>Amy Lord</cp:lastModifiedBy>
  <cp:revision/>
  <dcterms:created xsi:type="dcterms:W3CDTF">2020-03-09T13:31:23Z</dcterms:created>
  <dcterms:modified xsi:type="dcterms:W3CDTF">2026-07-06T15:03:23Z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0x0101009B1899F018F7F1498730EF629EFE373F</vt:lpwstr>
  </property>
  <property fmtid="{D5CDD505-2E9C-101B-9397-08002B2CF9AE}" pid="3" name="MediaServiceImageTags">
    <vt:lpwstr/>
  </property>
</Properties>
</file>